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LDRRMF Utilization_Q4 2022" sheetId="1" r:id="rId1"/>
  </sheets>
  <calcPr calcId="144525"/>
</workbook>
</file>

<file path=xl/calcChain.xml><?xml version="1.0" encoding="utf-8"?>
<calcChain xmlns="http://schemas.openxmlformats.org/spreadsheetml/2006/main">
  <c r="B14" i="1" l="1"/>
  <c r="C14" i="1"/>
  <c r="G14" i="1" s="1"/>
  <c r="C15" i="1"/>
  <c r="G15" i="1"/>
  <c r="B16" i="1"/>
  <c r="C16" i="1"/>
  <c r="G16" i="1" s="1"/>
  <c r="G19" i="1"/>
  <c r="C20" i="1"/>
  <c r="G20" i="1"/>
  <c r="G22" i="1"/>
  <c r="G23" i="1"/>
  <c r="G24" i="1"/>
  <c r="C25" i="1"/>
  <c r="G25" i="1" s="1"/>
  <c r="G26" i="1"/>
  <c r="G27" i="1"/>
  <c r="G28" i="1"/>
  <c r="B29" i="1"/>
  <c r="B17" i="1" l="1"/>
  <c r="B30" i="1" s="1"/>
  <c r="G17" i="1"/>
  <c r="C29" i="1"/>
  <c r="G29" i="1"/>
  <c r="C17" i="1"/>
  <c r="C30" i="1" s="1"/>
  <c r="G30" i="1" s="1"/>
</calcChain>
</file>

<file path=xl/sharedStrings.xml><?xml version="1.0" encoding="utf-8"?>
<sst xmlns="http://schemas.openxmlformats.org/spreadsheetml/2006/main" count="43" uniqueCount="43">
  <si>
    <t>Acting City Accountant</t>
  </si>
  <si>
    <t>I hereby certify that I have reviewed the contents and hereby attest to the veracity and correctness of the data or or information contained in this document.</t>
  </si>
  <si>
    <t>Unutilized Balance</t>
  </si>
  <si>
    <t>Total Utilization</t>
  </si>
  <si>
    <t xml:space="preserve">      Buildings</t>
  </si>
  <si>
    <t xml:space="preserve">     Other Maintenance and Operating Expenses</t>
  </si>
  <si>
    <t xml:space="preserve">     Rep &amp; Maint- Transportation Eqpt</t>
  </si>
  <si>
    <t xml:space="preserve">     Office Eqpt/Other Mach. &amp; Eqpt./IT Eqpt</t>
  </si>
  <si>
    <t xml:space="preserve">     Const and Heavy Equipment</t>
  </si>
  <si>
    <t xml:space="preserve">     Motor Vehicles</t>
  </si>
  <si>
    <t xml:space="preserve">     Fuel , Oil  and Lubricants</t>
  </si>
  <si>
    <t xml:space="preserve">    Institutional/Capacity Development</t>
  </si>
  <si>
    <t xml:space="preserve">     Non-Food Supplies</t>
  </si>
  <si>
    <t xml:space="preserve">     Welfare Goods Services</t>
  </si>
  <si>
    <t>B. Utilization</t>
  </si>
  <si>
    <t xml:space="preserve">Total </t>
  </si>
  <si>
    <t xml:space="preserve">     Transferred to the Special Trust Fund</t>
  </si>
  <si>
    <t xml:space="preserve">     Continuing Appropriation</t>
  </si>
  <si>
    <t xml:space="preserve">     Current Appropriation</t>
  </si>
  <si>
    <t>A. Source of Funds</t>
  </si>
  <si>
    <t>Ref. No. (if any)</t>
  </si>
  <si>
    <t>70%</t>
  </si>
  <si>
    <t>30%</t>
  </si>
  <si>
    <t xml:space="preserve">Remarks </t>
  </si>
  <si>
    <t>Agreement/</t>
  </si>
  <si>
    <t>Total</t>
  </si>
  <si>
    <t>From Other Sources</t>
  </si>
  <si>
    <t>From Other LGUs</t>
  </si>
  <si>
    <t>NDRRMF</t>
  </si>
  <si>
    <t>Fund</t>
  </si>
  <si>
    <t>Fund (QRF)</t>
  </si>
  <si>
    <t xml:space="preserve">MOA/Project </t>
  </si>
  <si>
    <t>Mitigation</t>
  </si>
  <si>
    <t>Response</t>
  </si>
  <si>
    <t>Quick</t>
  </si>
  <si>
    <t>LDRRMF</t>
  </si>
  <si>
    <t>Particulars</t>
  </si>
  <si>
    <t>Lucena City</t>
  </si>
  <si>
    <t>Fourth Quarter CY 2022</t>
  </si>
  <si>
    <t>LOCAL DISASTER RISK REDUCTION AND MANAGEMENT FUND UTILIZATION</t>
  </si>
  <si>
    <t>(Commission on Audit Form)</t>
  </si>
  <si>
    <t>(Sgd.) ELLA MICHELLE T. AZAGRA</t>
  </si>
  <si>
    <t>FDP Form 8-Local Disasrer Risk Reduction and Management Fund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</si>
</sst>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0" fontId="0" fillId="0" borderId="0" xfId="0" applyBorder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1" applyFont="1" applyAlignment="1"/>
    <xf numFmtId="164" fontId="2" fillId="0" borderId="0" xfId="1" applyFont="1"/>
    <xf numFmtId="164" fontId="0" fillId="0" borderId="0" xfId="1" applyFont="1"/>
    <xf numFmtId="164" fontId="2" fillId="0" borderId="0" xfId="1" applyFont="1" applyBorder="1" applyAlignment="1"/>
    <xf numFmtId="164" fontId="0" fillId="0" borderId="0" xfId="1" applyFont="1" applyBorder="1" applyAlignment="1"/>
    <xf numFmtId="164" fontId="3" fillId="0" borderId="0" xfId="1" applyFont="1" applyBorder="1" applyAlignment="1"/>
    <xf numFmtId="0" fontId="0" fillId="0" borderId="0" xfId="0" applyAlignment="1">
      <alignment horizontal="center"/>
    </xf>
    <xf numFmtId="0" fontId="4" fillId="0" borderId="0" xfId="0" applyFont="1" applyFill="1" applyBorder="1"/>
    <xf numFmtId="0" fontId="0" fillId="0" borderId="1" xfId="0" applyBorder="1"/>
    <xf numFmtId="164" fontId="4" fillId="0" borderId="1" xfId="1" applyFont="1" applyBorder="1"/>
    <xf numFmtId="0" fontId="4" fillId="0" borderId="1" xfId="0" applyFont="1" applyFill="1" applyBorder="1"/>
    <xf numFmtId="0" fontId="4" fillId="0" borderId="1" xfId="0" applyFont="1" applyBorder="1"/>
    <xf numFmtId="0" fontId="5" fillId="0" borderId="1" xfId="0" applyFont="1" applyBorder="1" applyAlignment="1">
      <alignment horizontal="center" wrapText="1"/>
    </xf>
    <xf numFmtId="164" fontId="4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2" xfId="1" applyFont="1" applyBorder="1"/>
    <xf numFmtId="0" fontId="6" fillId="0" borderId="3" xfId="0" applyFont="1" applyBorder="1"/>
    <xf numFmtId="0" fontId="7" fillId="0" borderId="3" xfId="0" applyFont="1" applyBorder="1" applyAlignment="1">
      <alignment horizontal="center"/>
    </xf>
    <xf numFmtId="164" fontId="6" fillId="0" borderId="3" xfId="1" applyFont="1" applyBorder="1"/>
    <xf numFmtId="164" fontId="6" fillId="0" borderId="3" xfId="1" applyFont="1" applyBorder="1" applyAlignment="1">
      <alignment horizontal="center"/>
    </xf>
    <xf numFmtId="49" fontId="6" fillId="0" borderId="3" xfId="1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4" fontId="6" fillId="0" borderId="4" xfId="1" applyFont="1" applyFill="1" applyBorder="1" applyAlignment="1">
      <alignment horizontal="center"/>
    </xf>
    <xf numFmtId="164" fontId="6" fillId="0" borderId="4" xfId="1" applyFont="1" applyBorder="1" applyAlignment="1">
      <alignment horizontal="center" wrapText="1"/>
    </xf>
    <xf numFmtId="164" fontId="8" fillId="0" borderId="4" xfId="1" applyFont="1" applyBorder="1" applyAlignment="1">
      <alignment horizontal="center" wrapText="1"/>
    </xf>
    <xf numFmtId="164" fontId="6" fillId="0" borderId="4" xfId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/>
    <xf numFmtId="0" fontId="7" fillId="0" borderId="4" xfId="0" applyFont="1" applyBorder="1" applyAlignment="1">
      <alignment horizontal="center"/>
    </xf>
    <xf numFmtId="164" fontId="6" fillId="0" borderId="4" xfId="1" applyFont="1" applyBorder="1"/>
    <xf numFmtId="0" fontId="0" fillId="0" borderId="4" xfId="0" applyBorder="1"/>
    <xf numFmtId="164" fontId="2" fillId="0" borderId="4" xfId="1" applyFont="1" applyBorder="1"/>
    <xf numFmtId="164" fontId="2" fillId="0" borderId="4" xfId="1" applyFont="1" applyBorder="1" applyAlignment="1">
      <alignment horizontal="center"/>
    </xf>
    <xf numFmtId="164" fontId="6" fillId="0" borderId="2" xfId="1" applyFont="1" applyBorder="1"/>
    <xf numFmtId="164" fontId="6" fillId="0" borderId="2" xfId="1" applyFont="1" applyBorder="1" applyAlignment="1">
      <alignment horizontal="center"/>
    </xf>
    <xf numFmtId="0" fontId="0" fillId="0" borderId="2" xfId="0" applyBorder="1"/>
    <xf numFmtId="164" fontId="2" fillId="0" borderId="2" xfId="1" applyFont="1" applyBorder="1"/>
    <xf numFmtId="164" fontId="2" fillId="0" borderId="2" xfId="1" applyFont="1" applyBorder="1" applyAlignment="1">
      <alignment horizontal="center"/>
    </xf>
    <xf numFmtId="164" fontId="6" fillId="0" borderId="5" xfId="1" applyFont="1" applyBorder="1" applyAlignment="1">
      <alignment horizontal="center"/>
    </xf>
    <xf numFmtId="164" fontId="6" fillId="0" borderId="6" xfId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5" fillId="0" borderId="0" xfId="0" applyFont="1"/>
    <xf numFmtId="0" fontId="11" fillId="0" borderId="0" xfId="0" applyFont="1"/>
  </cellXfs>
  <cellStyles count="4">
    <cellStyle name="Comma" xfId="1" builtinId="3"/>
    <cellStyle name="Comma 4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B41" sqref="B41"/>
    </sheetView>
  </sheetViews>
  <sheetFormatPr defaultRowHeight="12.75" x14ac:dyDescent="0.2"/>
  <cols>
    <col min="1" max="1" width="39.28515625" customWidth="1"/>
    <col min="2" max="2" width="22.140625" customWidth="1"/>
    <col min="3" max="3" width="20.28515625" customWidth="1"/>
    <col min="4" max="4" width="11" customWidth="1"/>
    <col min="7" max="7" width="17.42578125" customWidth="1"/>
    <col min="8" max="8" width="13.42578125" customWidth="1"/>
  </cols>
  <sheetData>
    <row r="1" spans="1:9" x14ac:dyDescent="0.2">
      <c r="A1" s="50" t="s">
        <v>42</v>
      </c>
    </row>
    <row r="2" spans="1:9" ht="15" x14ac:dyDescent="0.25">
      <c r="A2" s="49" t="s">
        <v>40</v>
      </c>
      <c r="B2" s="4"/>
      <c r="C2" s="4"/>
      <c r="D2" s="4"/>
      <c r="E2" s="4"/>
      <c r="F2" s="4"/>
      <c r="G2" s="4"/>
    </row>
    <row r="3" spans="1:9" x14ac:dyDescent="0.2">
      <c r="A3" s="47"/>
      <c r="B3" s="47"/>
      <c r="C3" s="47"/>
      <c r="D3" s="47"/>
      <c r="E3" s="47"/>
      <c r="F3" s="47"/>
      <c r="G3" s="47"/>
      <c r="H3" s="47"/>
      <c r="I3" s="47"/>
    </row>
    <row r="4" spans="1:9" x14ac:dyDescent="0.2">
      <c r="A4" s="47" t="s">
        <v>39</v>
      </c>
      <c r="B4" s="47"/>
      <c r="C4" s="47"/>
      <c r="D4" s="47"/>
      <c r="E4" s="47"/>
      <c r="F4" s="47"/>
      <c r="G4" s="47"/>
      <c r="H4" s="47"/>
      <c r="I4" s="47"/>
    </row>
    <row r="5" spans="1:9" x14ac:dyDescent="0.2">
      <c r="A5" s="48" t="s">
        <v>38</v>
      </c>
      <c r="B5" s="47"/>
      <c r="C5" s="47"/>
      <c r="D5" s="47"/>
      <c r="E5" s="47"/>
      <c r="F5" s="47"/>
      <c r="G5" s="47"/>
      <c r="H5" s="47"/>
      <c r="I5" s="47"/>
    </row>
    <row r="6" spans="1:9" x14ac:dyDescent="0.2">
      <c r="A6" s="46" t="s">
        <v>37</v>
      </c>
      <c r="B6" s="46"/>
      <c r="C6" s="46"/>
      <c r="D6" s="46"/>
      <c r="E6" s="46"/>
      <c r="F6" s="46"/>
      <c r="G6" s="46"/>
      <c r="H6" s="46"/>
      <c r="I6" s="46"/>
    </row>
    <row r="7" spans="1:9" ht="15" x14ac:dyDescent="0.25">
      <c r="B7" s="4"/>
      <c r="C7" s="4"/>
      <c r="D7" s="4"/>
      <c r="E7" s="4"/>
      <c r="F7" s="4"/>
      <c r="G7" s="4"/>
    </row>
    <row r="8" spans="1:9" ht="15" x14ac:dyDescent="0.25">
      <c r="A8" s="45" t="s">
        <v>36</v>
      </c>
      <c r="B8" s="44" t="s">
        <v>35</v>
      </c>
      <c r="C8" s="43"/>
      <c r="D8" s="41"/>
      <c r="E8" s="41"/>
      <c r="F8" s="42"/>
      <c r="G8" s="41"/>
      <c r="H8" s="40"/>
      <c r="I8" s="40"/>
    </row>
    <row r="9" spans="1:9" ht="15" x14ac:dyDescent="0.25">
      <c r="A9" s="31"/>
      <c r="B9" s="39" t="s">
        <v>34</v>
      </c>
      <c r="C9" s="38"/>
      <c r="D9" s="36"/>
      <c r="E9" s="36"/>
      <c r="F9" s="37"/>
      <c r="G9" s="36"/>
      <c r="H9" s="35"/>
      <c r="I9" s="35"/>
    </row>
    <row r="10" spans="1:9" ht="15" x14ac:dyDescent="0.25">
      <c r="A10" s="31"/>
      <c r="B10" s="30" t="s">
        <v>33</v>
      </c>
      <c r="C10" s="30" t="s">
        <v>32</v>
      </c>
      <c r="D10" s="34"/>
      <c r="E10" s="34"/>
      <c r="F10" s="30"/>
      <c r="G10" s="34"/>
      <c r="H10" s="33" t="s">
        <v>31</v>
      </c>
      <c r="I10" s="32"/>
    </row>
    <row r="11" spans="1:9" ht="45" x14ac:dyDescent="0.25">
      <c r="A11" s="31"/>
      <c r="B11" s="30" t="s">
        <v>30</v>
      </c>
      <c r="C11" s="30" t="s">
        <v>29</v>
      </c>
      <c r="D11" s="30" t="s">
        <v>28</v>
      </c>
      <c r="E11" s="29" t="s">
        <v>27</v>
      </c>
      <c r="F11" s="28" t="s">
        <v>26</v>
      </c>
      <c r="G11" s="27" t="s">
        <v>25</v>
      </c>
      <c r="H11" s="26" t="s">
        <v>24</v>
      </c>
      <c r="I11" s="25" t="s">
        <v>23</v>
      </c>
    </row>
    <row r="12" spans="1:9" ht="15" x14ac:dyDescent="0.25">
      <c r="A12" s="24"/>
      <c r="B12" s="23" t="s">
        <v>22</v>
      </c>
      <c r="C12" s="23" t="s">
        <v>21</v>
      </c>
      <c r="D12" s="21"/>
      <c r="E12" s="21"/>
      <c r="F12" s="22"/>
      <c r="G12" s="21"/>
      <c r="H12" s="20" t="s">
        <v>20</v>
      </c>
      <c r="I12" s="19"/>
    </row>
    <row r="13" spans="1:9" x14ac:dyDescent="0.2">
      <c r="A13" s="14" t="s">
        <v>19</v>
      </c>
      <c r="B13" s="12"/>
      <c r="C13" s="12"/>
      <c r="D13" s="12"/>
      <c r="E13" s="12"/>
      <c r="F13" s="12"/>
      <c r="G13" s="12"/>
      <c r="H13" s="11"/>
      <c r="I13" s="11"/>
    </row>
    <row r="14" spans="1:9" x14ac:dyDescent="0.2">
      <c r="A14" s="14" t="s">
        <v>18</v>
      </c>
      <c r="B14" s="12">
        <f>23777126+105000</f>
        <v>23882126</v>
      </c>
      <c r="C14" s="12">
        <f>55479960-31287431.36-5669313.69-1504121.02+245000</f>
        <v>17264093.93</v>
      </c>
      <c r="D14" s="12">
        <v>0</v>
      </c>
      <c r="E14" s="12">
        <v>0</v>
      </c>
      <c r="F14" s="12">
        <v>0</v>
      </c>
      <c r="G14" s="12">
        <f>+F14+E14+D14+C14+B14</f>
        <v>41146219.93</v>
      </c>
      <c r="H14" s="11"/>
      <c r="I14" s="11"/>
    </row>
    <row r="15" spans="1:9" x14ac:dyDescent="0.2">
      <c r="A15" s="14" t="s">
        <v>17</v>
      </c>
      <c r="B15" s="12">
        <v>0</v>
      </c>
      <c r="C15" s="12">
        <f>42357380.56-8529000-468200</f>
        <v>33360180.560000002</v>
      </c>
      <c r="D15" s="12"/>
      <c r="E15" s="12"/>
      <c r="F15" s="12"/>
      <c r="G15" s="12">
        <f>+F15+E15+D15+C15+B15</f>
        <v>33360180.560000002</v>
      </c>
      <c r="H15" s="11"/>
      <c r="I15" s="11"/>
    </row>
    <row r="16" spans="1:9" x14ac:dyDescent="0.2">
      <c r="A16" s="14" t="s">
        <v>16</v>
      </c>
      <c r="B16" s="12">
        <f>51969949.7-32239774.64</f>
        <v>19730175.060000002</v>
      </c>
      <c r="C16" s="12">
        <f>6194675.15-5031936.86</f>
        <v>1162738.29</v>
      </c>
      <c r="D16" s="12"/>
      <c r="E16" s="12"/>
      <c r="F16" s="12"/>
      <c r="G16" s="12">
        <f>+F16+E16+D16+C16+B16</f>
        <v>20892913.350000001</v>
      </c>
      <c r="H16" s="11"/>
      <c r="I16" s="11"/>
    </row>
    <row r="17" spans="1:9" x14ac:dyDescent="0.2">
      <c r="A17" s="13" t="s">
        <v>15</v>
      </c>
      <c r="B17" s="12">
        <f>SUM(B14:B16)</f>
        <v>43612301.060000002</v>
      </c>
      <c r="C17" s="12">
        <f>SUM(C14:C16)</f>
        <v>51787012.780000001</v>
      </c>
      <c r="D17" s="12"/>
      <c r="E17" s="12"/>
      <c r="F17" s="12"/>
      <c r="G17" s="12">
        <f>SUM(G14:G16)</f>
        <v>95399313.840000004</v>
      </c>
      <c r="H17" s="11"/>
      <c r="I17" s="11"/>
    </row>
    <row r="18" spans="1:9" x14ac:dyDescent="0.2">
      <c r="A18" s="13" t="s">
        <v>14</v>
      </c>
      <c r="B18" s="12"/>
      <c r="C18" s="12"/>
      <c r="D18" s="12"/>
      <c r="E18" s="12"/>
      <c r="F18" s="12"/>
      <c r="G18" s="12"/>
      <c r="H18" s="11"/>
      <c r="I18" s="11"/>
    </row>
    <row r="19" spans="1:9" x14ac:dyDescent="0.2">
      <c r="A19" s="14" t="s">
        <v>13</v>
      </c>
      <c r="B19" s="12">
        <v>900000</v>
      </c>
      <c r="C19" s="12">
        <v>2771908</v>
      </c>
      <c r="D19" s="12"/>
      <c r="E19" s="12"/>
      <c r="F19" s="12"/>
      <c r="G19" s="12">
        <f>+(B19+C19)</f>
        <v>3671908</v>
      </c>
      <c r="H19" s="11"/>
      <c r="I19" s="11"/>
    </row>
    <row r="20" spans="1:9" x14ac:dyDescent="0.2">
      <c r="A20" s="14" t="s">
        <v>12</v>
      </c>
      <c r="B20" s="12">
        <v>30560</v>
      </c>
      <c r="C20" s="12">
        <f>3046240+2231609.15</f>
        <v>5277849.1500000004</v>
      </c>
      <c r="D20" s="12"/>
      <c r="E20" s="12"/>
      <c r="F20" s="12"/>
      <c r="G20" s="12">
        <f>+(B20+C20)</f>
        <v>5308409.1500000004</v>
      </c>
      <c r="H20" s="11"/>
      <c r="I20" s="11"/>
    </row>
    <row r="21" spans="1:9" x14ac:dyDescent="0.2">
      <c r="A21" s="14" t="s">
        <v>11</v>
      </c>
      <c r="B21" s="12"/>
      <c r="C21" s="18">
        <v>185190.3</v>
      </c>
      <c r="D21" s="12"/>
      <c r="E21" s="12"/>
      <c r="F21" s="12"/>
      <c r="G21" s="12"/>
      <c r="H21" s="11"/>
      <c r="I21" s="11"/>
    </row>
    <row r="22" spans="1:9" x14ac:dyDescent="0.2">
      <c r="A22" s="14" t="s">
        <v>10</v>
      </c>
      <c r="B22" s="12">
        <v>86935.29</v>
      </c>
      <c r="C22" s="18"/>
      <c r="D22" s="12"/>
      <c r="E22" s="12"/>
      <c r="F22" s="12"/>
      <c r="G22" s="12">
        <f>+(B22+C22)</f>
        <v>86935.29</v>
      </c>
      <c r="H22" s="12"/>
      <c r="I22" s="11"/>
    </row>
    <row r="23" spans="1:9" x14ac:dyDescent="0.2">
      <c r="A23" s="14" t="s">
        <v>9</v>
      </c>
      <c r="B23" s="12"/>
      <c r="C23" s="18"/>
      <c r="D23" s="12"/>
      <c r="E23" s="12"/>
      <c r="F23" s="12"/>
      <c r="G23" s="12">
        <f>+(B23+C23)</f>
        <v>0</v>
      </c>
      <c r="H23" s="12"/>
      <c r="I23" s="11"/>
    </row>
    <row r="24" spans="1:9" x14ac:dyDescent="0.2">
      <c r="A24" s="14" t="s">
        <v>8</v>
      </c>
      <c r="B24" s="12"/>
      <c r="C24" s="12">
        <v>2889000</v>
      </c>
      <c r="D24" s="12"/>
      <c r="E24" s="12"/>
      <c r="F24" s="12"/>
      <c r="G24" s="12">
        <f>+(B24+C24)</f>
        <v>2889000</v>
      </c>
      <c r="H24" s="12"/>
      <c r="I24" s="11"/>
    </row>
    <row r="25" spans="1:9" x14ac:dyDescent="0.2">
      <c r="A25" s="14" t="s">
        <v>7</v>
      </c>
      <c r="B25" s="12"/>
      <c r="C25" s="18">
        <f>128700+415670</f>
        <v>544370</v>
      </c>
      <c r="D25" s="12"/>
      <c r="E25" s="12"/>
      <c r="F25" s="12"/>
      <c r="G25" s="12">
        <f>+(B25+C25)</f>
        <v>544370</v>
      </c>
      <c r="H25" s="12"/>
      <c r="I25" s="11"/>
    </row>
    <row r="26" spans="1:9" x14ac:dyDescent="0.2">
      <c r="A26" s="17" t="s">
        <v>6</v>
      </c>
      <c r="B26" s="16"/>
      <c r="C26" s="16">
        <v>452416</v>
      </c>
      <c r="D26" s="12"/>
      <c r="E26" s="12"/>
      <c r="F26" s="12"/>
      <c r="G26" s="12">
        <f>+(B26+C26)</f>
        <v>452416</v>
      </c>
      <c r="H26" s="11"/>
      <c r="I26" s="15"/>
    </row>
    <row r="27" spans="1:9" x14ac:dyDescent="0.2">
      <c r="A27" s="17" t="s">
        <v>5</v>
      </c>
      <c r="B27" s="16">
        <v>11877400</v>
      </c>
      <c r="C27" s="16">
        <v>527514</v>
      </c>
      <c r="D27" s="12"/>
      <c r="E27" s="12"/>
      <c r="F27" s="12"/>
      <c r="G27" s="12">
        <f>+(B27+C27)</f>
        <v>12404914</v>
      </c>
      <c r="H27" s="11"/>
      <c r="I27" s="15"/>
    </row>
    <row r="28" spans="1:9" x14ac:dyDescent="0.2">
      <c r="A28" s="17" t="s">
        <v>4</v>
      </c>
      <c r="B28" s="16"/>
      <c r="C28" s="16"/>
      <c r="D28" s="12"/>
      <c r="E28" s="12"/>
      <c r="F28" s="12"/>
      <c r="G28" s="12">
        <f>+(B28+C28)</f>
        <v>0</v>
      </c>
      <c r="H28" s="11"/>
      <c r="I28" s="15"/>
    </row>
    <row r="29" spans="1:9" x14ac:dyDescent="0.2">
      <c r="A29" s="14" t="s">
        <v>3</v>
      </c>
      <c r="B29" s="12">
        <f>SUM(B19:B28)</f>
        <v>12894895.289999999</v>
      </c>
      <c r="C29" s="12">
        <f>SUM(C19:C28)</f>
        <v>12648247.449999999</v>
      </c>
      <c r="D29" s="12"/>
      <c r="E29" s="12"/>
      <c r="F29" s="12"/>
      <c r="G29" s="12">
        <f>SUM(G19:G28)</f>
        <v>25357952.439999998</v>
      </c>
      <c r="H29" s="11"/>
      <c r="I29" s="11"/>
    </row>
    <row r="30" spans="1:9" x14ac:dyDescent="0.2">
      <c r="A30" s="13" t="s">
        <v>2</v>
      </c>
      <c r="B30" s="12">
        <f>+B17-B29</f>
        <v>30717405.770000003</v>
      </c>
      <c r="C30" s="12">
        <f>+C17-C29</f>
        <v>39138765.329999998</v>
      </c>
      <c r="D30" s="12"/>
      <c r="E30" s="12"/>
      <c r="F30" s="12"/>
      <c r="G30" s="12">
        <f>+C30+B30</f>
        <v>69856171.099999994</v>
      </c>
      <c r="H30" s="11"/>
      <c r="I30" s="11"/>
    </row>
    <row r="31" spans="1:9" ht="15" x14ac:dyDescent="0.25">
      <c r="B31" s="4"/>
      <c r="C31" s="4"/>
      <c r="D31" s="4"/>
      <c r="E31" s="4"/>
      <c r="F31" s="4"/>
      <c r="G31" s="4"/>
    </row>
    <row r="32" spans="1:9" ht="15" x14ac:dyDescent="0.25">
      <c r="A32" t="s">
        <v>1</v>
      </c>
      <c r="B32" s="4"/>
      <c r="C32" s="4"/>
      <c r="D32" s="4"/>
      <c r="E32" s="4"/>
      <c r="F32" s="4"/>
      <c r="G32" s="4"/>
    </row>
    <row r="33" spans="1:8" ht="15" x14ac:dyDescent="0.25">
      <c r="B33" s="4"/>
      <c r="C33" s="4"/>
      <c r="D33" s="4"/>
      <c r="E33" s="4"/>
      <c r="F33" s="4"/>
      <c r="G33" s="4"/>
    </row>
    <row r="34" spans="1:8" ht="15" x14ac:dyDescent="0.25">
      <c r="A34" s="10"/>
      <c r="B34" s="4"/>
      <c r="C34" s="4"/>
      <c r="D34" s="4"/>
      <c r="E34" s="9"/>
      <c r="F34" s="4"/>
      <c r="G34" s="2"/>
      <c r="H34" s="4"/>
    </row>
    <row r="35" spans="1:8" ht="15" x14ac:dyDescent="0.25">
      <c r="B35" s="4"/>
      <c r="C35" s="4"/>
      <c r="D35" s="4"/>
      <c r="F35" s="2"/>
      <c r="G35" s="2"/>
      <c r="H35" s="4"/>
    </row>
    <row r="36" spans="1:8" ht="17.25" x14ac:dyDescent="0.4">
      <c r="A36" s="8" t="s">
        <v>41</v>
      </c>
      <c r="B36" s="8"/>
      <c r="C36" s="8"/>
      <c r="D36" s="4"/>
      <c r="F36" s="4"/>
      <c r="G36" s="4"/>
    </row>
    <row r="37" spans="1:8" ht="15" x14ac:dyDescent="0.25">
      <c r="A37" s="7" t="s">
        <v>0</v>
      </c>
      <c r="B37" s="6"/>
      <c r="C37" s="6"/>
      <c r="D37" s="4"/>
      <c r="E37" s="5"/>
      <c r="F37" s="4"/>
      <c r="G37" s="4"/>
    </row>
    <row r="38" spans="1:8" ht="15" x14ac:dyDescent="0.25">
      <c r="B38" s="3"/>
      <c r="C38" s="3"/>
      <c r="D38" s="3"/>
      <c r="E38" s="2"/>
      <c r="F38" s="1"/>
      <c r="G38" s="1"/>
      <c r="H38" s="1"/>
    </row>
  </sheetData>
  <sheetProtection password="F3E7" sheet="1" objects="1" scenarios="1" selectLockedCells="1" selectUnlockedCells="1"/>
  <mergeCells count="7">
    <mergeCell ref="F38:H38"/>
    <mergeCell ref="A3:I3"/>
    <mergeCell ref="A4:I4"/>
    <mergeCell ref="A5:I5"/>
    <mergeCell ref="A6:I6"/>
    <mergeCell ref="A8:A12"/>
    <mergeCell ref="B8:C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LDRRMF Utilization_Q4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</dc:creator>
  <cp:lastModifiedBy>Allan</cp:lastModifiedBy>
  <dcterms:created xsi:type="dcterms:W3CDTF">2023-02-28T07:11:53Z</dcterms:created>
  <dcterms:modified xsi:type="dcterms:W3CDTF">2023-02-28T07:18:21Z</dcterms:modified>
</cp:coreProperties>
</file>